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.kyoseva\Desktop\Nataliya-Kyoseva\03-ЗНИ\1.6.Заявления-ЗНИ-2026\таблици за заетост\"/>
    </mc:Choice>
  </mc:AlternateContent>
  <workbookProtection workbookAlgorithmName="SHA-512" workbookHashValue="kA0SQXzO7Ye8BD8+p2tYjr5Rm0p7ga2pOm8NtHdivm12bWrU9BwekAGXH8jSXuMni8j3krqOGMxmTQbpUwmabg==" workbookSaltValue="1MtZKDb/zFLUR+Qa+SbcIw==" workbookSpinCount="100000" lockStructure="1"/>
  <bookViews>
    <workbookView xWindow="-108" yWindow="-108" windowWidth="23256" windowHeight="12576"/>
  </bookViews>
  <sheets>
    <sheet name="Заетост" sheetId="1" r:id="rId1"/>
    <sheet name="КИД 2025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P3" i="1" l="1"/>
  <c r="Q12" i="1" l="1"/>
  <c r="Q24" i="1"/>
  <c r="N16" i="1"/>
  <c r="K9" i="1"/>
  <c r="K21" i="1"/>
  <c r="H11" i="1"/>
  <c r="H23" i="1"/>
  <c r="Q13" i="1"/>
  <c r="Q25" i="1"/>
  <c r="N17" i="1"/>
  <c r="K10" i="1"/>
  <c r="K22" i="1"/>
  <c r="H12" i="1"/>
  <c r="H24" i="1"/>
  <c r="Q10" i="1"/>
  <c r="H21" i="1"/>
  <c r="N27" i="1"/>
  <c r="Q14" i="1"/>
  <c r="Q26" i="1"/>
  <c r="N18" i="1"/>
  <c r="K11" i="1"/>
  <c r="K23" i="1"/>
  <c r="H13" i="1"/>
  <c r="H25" i="1"/>
  <c r="Q15" i="1"/>
  <c r="Q27" i="1"/>
  <c r="N19" i="1"/>
  <c r="K12" i="1"/>
  <c r="K24" i="1"/>
  <c r="H14" i="1"/>
  <c r="H26" i="1"/>
  <c r="N14" i="1"/>
  <c r="N15" i="1"/>
  <c r="Q16" i="1"/>
  <c r="N8" i="1"/>
  <c r="N20" i="1"/>
  <c r="K13" i="1"/>
  <c r="K25" i="1"/>
  <c r="H15" i="1"/>
  <c r="H27" i="1"/>
  <c r="N10" i="1"/>
  <c r="N22" i="1"/>
  <c r="K15" i="1"/>
  <c r="H17" i="1"/>
  <c r="Q7" i="1"/>
  <c r="N13" i="1"/>
  <c r="N7" i="1"/>
  <c r="K19" i="1"/>
  <c r="Q23" i="1"/>
  <c r="H22" i="1"/>
  <c r="Q17" i="1"/>
  <c r="N9" i="1"/>
  <c r="N21" i="1"/>
  <c r="K14" i="1"/>
  <c r="K26" i="1"/>
  <c r="H16" i="1"/>
  <c r="H9" i="1"/>
  <c r="Q18" i="1"/>
  <c r="K27" i="1"/>
  <c r="H8" i="1"/>
  <c r="Q9" i="1"/>
  <c r="N25" i="1"/>
  <c r="H20" i="1"/>
  <c r="N26" i="1"/>
  <c r="Q11" i="1"/>
  <c r="H10" i="1"/>
  <c r="Q19" i="1"/>
  <c r="N11" i="1"/>
  <c r="N23" i="1"/>
  <c r="K16" i="1"/>
  <c r="K8" i="1"/>
  <c r="H18" i="1"/>
  <c r="H7" i="1"/>
  <c r="Q8" i="1"/>
  <c r="Q20" i="1"/>
  <c r="N12" i="1"/>
  <c r="N24" i="1"/>
  <c r="K17" i="1"/>
  <c r="H19" i="1"/>
  <c r="Q21" i="1"/>
  <c r="K18" i="1"/>
  <c r="Q22" i="1"/>
  <c r="K7" i="1"/>
  <c r="K2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10" i="1"/>
  <c r="E8" i="1" l="1"/>
  <c r="E9" i="1"/>
  <c r="E28" i="1" l="1"/>
  <c r="E31" i="1" l="1"/>
  <c r="E29" i="1"/>
  <c r="E32" i="1" l="1"/>
  <c r="E30" i="1"/>
</calcChain>
</file>

<file path=xl/sharedStrings.xml><?xml version="1.0" encoding="utf-8"?>
<sst xmlns="http://schemas.openxmlformats.org/spreadsheetml/2006/main" count="119" uniqueCount="109">
  <si>
    <t>Длъжност</t>
  </si>
  <si>
    <t>Код по НКПД</t>
  </si>
  <si>
    <t>Размер на месечното възнаграждение</t>
  </si>
  <si>
    <t>Общ брой новоназначени служители</t>
  </si>
  <si>
    <t xml:space="preserve">График за планираното разкриване на работните места </t>
  </si>
  <si>
    <t>Брой новоназначени за годината</t>
  </si>
  <si>
    <t>Месец на назначаването на новите служители</t>
  </si>
  <si>
    <t>Брой на новите работни места</t>
  </si>
  <si>
    <t>Размер на средна месечна работна заплата</t>
  </si>
  <si>
    <t>Създаване и поддържане на заетост в съответствие със Закона за насърчаване на инвестициите и Правилника за прилагането му</t>
  </si>
  <si>
    <t>Месечен размер на осигуровките за сметка на работодателя</t>
  </si>
  <si>
    <t>Размер на осигуровките за сметка на работодателя за 2 години</t>
  </si>
  <si>
    <t>Размер на трудовото възнаграждение на всички служители за 2 години</t>
  </si>
  <si>
    <t>% ТЗПБ</t>
  </si>
  <si>
    <t>Код</t>
  </si>
  <si>
    <t>Наименование на икономическа дейност</t>
  </si>
  <si>
    <t>Вноска</t>
  </si>
  <si>
    <t>Растениевъдство, животновъдство и лов; спомагателни дейности</t>
  </si>
  <si>
    <t>Рибно стопанство</t>
  </si>
  <si>
    <t>Добив на въглища</t>
  </si>
  <si>
    <t>Добив на нефт и природен газ</t>
  </si>
  <si>
    <t>Добив на метални руди</t>
  </si>
  <si>
    <t>Добив на неметални материали и суровини</t>
  </si>
  <si>
    <t>Спомагателни дейности в добива</t>
  </si>
  <si>
    <t>Производство на хранителни продукти</t>
  </si>
  <si>
    <t>Производство на напитки</t>
  </si>
  <si>
    <t>Производство на тютюневи изделия</t>
  </si>
  <si>
    <t>Производство на текстил и изделия от текстил, без облекло</t>
  </si>
  <si>
    <t>Производство на облекло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</si>
  <si>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</si>
  <si>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Производство на хартия, картон и изделия от хартия и картон</t>
  </si>
  <si>
    <t>Печатна дейност и възпроизвеждане на записани носители</t>
  </si>
  <si>
    <t>Производство на кокс и рафинирани нефтопродукти</t>
  </si>
  <si>
    <t>Производство на химични продукти</t>
  </si>
  <si>
    <t>Производство на лекарствени вещества и продукти</t>
  </si>
  <si>
    <t>Производство на изделия от каучук и пластмаси</t>
  </si>
  <si>
    <t>Производство на изделия от други неметални минерални суровини</t>
  </si>
  <si>
    <t>Производство на основни метали</t>
  </si>
  <si>
    <t>Производство на метални изделия, без машини и оборудване</t>
  </si>
  <si>
    <t>Производство на електрически съоръжения</t>
  </si>
  <si>
    <t>Производство на автомобили, ремаркета и полуремаркета</t>
  </si>
  <si>
    <t>Производство на превозни средства, без автомобили</t>
  </si>
  <si>
    <t>Производство на мебели</t>
  </si>
  <si>
    <t>Производство, некласифицирано другаде</t>
  </si>
  <si>
    <t>Събиране, пречистване и доставяне на води</t>
  </si>
  <si>
    <t>Събиране, отвеждане и пречистване на отпадъчни води</t>
  </si>
  <si>
    <t>Строителство на съоръжения</t>
  </si>
  <si>
    <t>Специализирани строителни дейности</t>
  </si>
  <si>
    <t>Сухопътен транспорт</t>
  </si>
  <si>
    <t>Воден транспорт</t>
  </si>
  <si>
    <t>Въздушен транспорт</t>
  </si>
  <si>
    <t>Пощенски и куриерски дейности</t>
  </si>
  <si>
    <t>Хотелиерство</t>
  </si>
  <si>
    <t>Ресторантьорство</t>
  </si>
  <si>
    <t>Издателска дейност</t>
  </si>
  <si>
    <t>Производство на филми и телевизионни предавания, звукозаписване и издаване на музика</t>
  </si>
  <si>
    <t>Дейности в областта на информационните технологии</t>
  </si>
  <si>
    <t>Предоставяне на финансови услуги, без застраховане и допълнително пенсионно осигуряване</t>
  </si>
  <si>
    <t>Застраховане, презастраховане и допълнително пенсионно осигуряване</t>
  </si>
  <si>
    <t>Спомагателни дейности във финансовите услуги и застраховането</t>
  </si>
  <si>
    <t>Операции с недвижими имоти</t>
  </si>
  <si>
    <t>Юридически и счетоводни дейности</t>
  </si>
  <si>
    <t>Архитектурни и инженерни дейности; технически изпитвания и анализи</t>
  </si>
  <si>
    <t>Научноизследователска и развойна дейност</t>
  </si>
  <si>
    <t>Други професионални дейности</t>
  </si>
  <si>
    <t>Ветеринарномедицинска дейност</t>
  </si>
  <si>
    <t>Даване под наем и оперативен лизинг</t>
  </si>
  <si>
    <t>Дейности по наемане и предоставяне на работна сила</t>
  </si>
  <si>
    <t>Дейности по обслужване на сгради и озеленяване</t>
  </si>
  <si>
    <t>Административни офис дейности и друго спомагателно обслужване на стопанската дейност</t>
  </si>
  <si>
    <t>Държавно управление</t>
  </si>
  <si>
    <t>Образование</t>
  </si>
  <si>
    <t>Хуманно здравеопазване</t>
  </si>
  <si>
    <t>Медико-социални грижи с настаняване</t>
  </si>
  <si>
    <t>Социална работа без настаняване</t>
  </si>
  <si>
    <t>Други дейности в областта на културата</t>
  </si>
  <si>
    <t>Организиране на хазартни игри</t>
  </si>
  <si>
    <t>Спортни и други дейности, свързани с развлечения и отдих</t>
  </si>
  <si>
    <t>Дейности на организации с нестопанска цел</t>
  </si>
  <si>
    <t>Дейности на домакинства като работодатели на домашен персонал</t>
  </si>
  <si>
    <t>Недиференцирани дейности на домакинства по производство на стоки и услуги за собствено потребление</t>
  </si>
  <si>
    <t>Дейности на екстериториални организации и служби</t>
  </si>
  <si>
    <t>Размер на исканата помощ (възстановяване на осигуровки за 12 месеца)</t>
  </si>
  <si>
    <t>Горско стопанство и дърводобив</t>
  </si>
  <si>
    <t>Обработка на кожи; производство на обувки; производство на изделия за пътуване и сарашки изделия от всякакви материали</t>
  </si>
  <si>
    <t>Производство на компютърна и телекомуникационна техника, електронни и оптични продукти</t>
  </si>
  <si>
    <t>Производство на машини и оборудване с общо и специално предназначение</t>
  </si>
  <si>
    <t>Ремонт, поддържане и инсталиране на машини и оборудване</t>
  </si>
  <si>
    <t>Производство и разпределение на електрическа и топлинна енергия, газообразни горива и енергия за охлаждане</t>
  </si>
  <si>
    <t>Събиране, оползотворяване и обезвреждане на отпадъци</t>
  </si>
  <si>
    <t>Възстановяване и други дейности по управление на отпадъци</t>
  </si>
  <si>
    <t>Строителство на жилищни и нежилищни сгради</t>
  </si>
  <si>
    <t>Търговия на едро</t>
  </si>
  <si>
    <t>Търговия на дребно</t>
  </si>
  <si>
    <t>Складиране и съхраняване на товари и спомагателни дейности в транспорта</t>
  </si>
  <si>
    <t>Радиои телевизионна дейност, дейности на информационни агенции и разпространение на друго съдържание</t>
  </si>
  <si>
    <t>Телекомуникации</t>
  </si>
  <si>
    <t>Инфраструктура за информационни технологии, обработка на данни, хостинг и други информационни услуги</t>
  </si>
  <si>
    <t>Дейност на централни офиси и консултантски дейности в областта на управлението</t>
  </si>
  <si>
    <t>Рекламна дейност, проучване на пазари и връзки с обществеността</t>
  </si>
  <si>
    <t>Туристическа агентска и операторска дейност и други дейности, свързани с пътувания и резервации</t>
  </si>
  <si>
    <t>Дейности по разследване и охрана</t>
  </si>
  <si>
    <t>Артистична и творческа дейност и изпълнителско изкуство</t>
  </si>
  <si>
    <t>Ремонт и поддържане на компютърна техника, на лични и домакински вещи и техническо обслужване и ремонт на автомобили и мотоциклети</t>
  </si>
  <si>
    <t>Персонални услуги</t>
  </si>
  <si>
    <t>4-цифрен код по КИД 2025</t>
  </si>
  <si>
    <t>може да откриете информация за кода на икономическа дейност (КИД)</t>
  </si>
  <si>
    <t>Тук</t>
  </si>
  <si>
    <t>може да откриете информация относно кодовете на професиите и длъжностите (НКПД)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</si>
</sst>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164" formatCode="_-[$€-2]\ * #,##0.00_-;\-[$€-2]\ * #,##0.00_-;_-[$€-2]\ * &quot;-&quot;??_-;_-@_-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horizontal="right"/>
    </xf>
    <xf numFmtId="0" fontId="5" fillId="0" borderId="0" xfId="0" applyFont="1"/>
    <xf numFmtId="0" fontId="0" fillId="2" borderId="1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4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6" fillId="0" borderId="0" xfId="0" applyFont="1" applyAlignment="1">
      <alignment horizontal="center"/>
    </xf>
    <xf numFmtId="0" fontId="0" fillId="2" borderId="34" xfId="0" applyFill="1" applyBorder="1" applyProtection="1">
      <protection locked="0"/>
    </xf>
    <xf numFmtId="0" fontId="7" fillId="0" borderId="41" xfId="0" applyFont="1" applyBorder="1"/>
    <xf numFmtId="0" fontId="0" fillId="4" borderId="35" xfId="0" applyFill="1" applyBorder="1" applyAlignment="1">
      <alignment horizontal="center" vertical="center" textRotation="90" wrapText="1"/>
    </xf>
    <xf numFmtId="0" fontId="0" fillId="4" borderId="6" xfId="0" applyFill="1" applyBorder="1" applyAlignment="1">
      <alignment horizontal="center" vertical="center" textRotation="90" wrapText="1"/>
    </xf>
    <xf numFmtId="0" fontId="0" fillId="4" borderId="11" xfId="0" applyFill="1" applyBorder="1" applyAlignment="1">
      <alignment horizontal="center" vertical="center" textRotation="90" wrapText="1"/>
    </xf>
    <xf numFmtId="0" fontId="1" fillId="4" borderId="34" xfId="0" applyFont="1" applyFill="1" applyBorder="1" applyProtection="1">
      <protection hidden="1"/>
    </xf>
    <xf numFmtId="0" fontId="0" fillId="4" borderId="1" xfId="0" applyFill="1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4" borderId="42" xfId="0" applyFill="1" applyBorder="1" applyProtection="1">
      <protection hidden="1"/>
    </xf>
    <xf numFmtId="0" fontId="0" fillId="4" borderId="37" xfId="0" applyFill="1" applyBorder="1" applyProtection="1">
      <protection hidden="1"/>
    </xf>
    <xf numFmtId="0" fontId="0" fillId="4" borderId="41" xfId="0" applyFill="1" applyBorder="1" applyProtection="1">
      <protection hidden="1"/>
    </xf>
    <xf numFmtId="0" fontId="0" fillId="0" borderId="2" xfId="0" applyBorder="1" applyAlignment="1">
      <alignment wrapText="1"/>
    </xf>
    <xf numFmtId="0" fontId="0" fillId="0" borderId="2" xfId="0" applyBorder="1"/>
    <xf numFmtId="0" fontId="8" fillId="5" borderId="2" xfId="0" applyNumberFormat="1" applyFont="1" applyFill="1" applyBorder="1" applyAlignment="1">
      <alignment vertical="top" wrapText="1"/>
    </xf>
    <xf numFmtId="0" fontId="9" fillId="5" borderId="2" xfId="0" applyNumberFormat="1" applyFont="1" applyFill="1" applyBorder="1" applyAlignment="1">
      <alignment horizontal="right" vertical="top" wrapText="1"/>
    </xf>
    <xf numFmtId="164" fontId="0" fillId="4" borderId="15" xfId="0" applyNumberFormat="1" applyFill="1" applyBorder="1" applyProtection="1">
      <protection hidden="1"/>
    </xf>
    <xf numFmtId="164" fontId="0" fillId="4" borderId="15" xfId="2" applyNumberFormat="1" applyFont="1" applyFill="1" applyBorder="1" applyProtection="1">
      <protection hidden="1"/>
    </xf>
    <xf numFmtId="164" fontId="0" fillId="4" borderId="16" xfId="0" applyNumberFormat="1" applyFill="1" applyBorder="1" applyProtection="1">
      <protection hidden="1"/>
    </xf>
    <xf numFmtId="164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left" wrapText="1"/>
    </xf>
    <xf numFmtId="0" fontId="0" fillId="3" borderId="36" xfId="0" applyFill="1" applyBorder="1" applyAlignment="1">
      <alignment horizontal="right"/>
    </xf>
    <xf numFmtId="0" fontId="0" fillId="3" borderId="37" xfId="0" applyFill="1" applyBorder="1" applyAlignment="1">
      <alignment horizontal="right"/>
    </xf>
    <xf numFmtId="0" fontId="0" fillId="3" borderId="38" xfId="0" applyFill="1" applyBorder="1" applyAlignment="1">
      <alignment horizontal="right"/>
    </xf>
    <xf numFmtId="0" fontId="0" fillId="3" borderId="26" xfId="0" applyFill="1" applyBorder="1" applyAlignment="1">
      <alignment horizontal="right" wrapText="1"/>
    </xf>
    <xf numFmtId="0" fontId="0" fillId="3" borderId="25" xfId="0" applyFill="1" applyBorder="1" applyAlignment="1">
      <alignment horizontal="right" wrapText="1"/>
    </xf>
    <xf numFmtId="0" fontId="0" fillId="3" borderId="27" xfId="0" applyFill="1" applyBorder="1" applyAlignment="1">
      <alignment horizontal="right" wrapText="1"/>
    </xf>
    <xf numFmtId="164" fontId="2" fillId="3" borderId="32" xfId="0" applyNumberFormat="1" applyFont="1" applyFill="1" applyBorder="1" applyAlignment="1" applyProtection="1">
      <alignment horizontal="center" vertical="center"/>
      <protection hidden="1"/>
    </xf>
    <xf numFmtId="164" fontId="2" fillId="3" borderId="33" xfId="0" applyNumberFormat="1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3" borderId="39" xfId="0" applyFont="1" applyFill="1" applyBorder="1" applyAlignment="1" applyProtection="1">
      <alignment horizontal="center" vertical="center"/>
      <protection hidden="1"/>
    </xf>
    <xf numFmtId="164" fontId="2" fillId="3" borderId="24" xfId="0" applyNumberFormat="1" applyFont="1" applyFill="1" applyBorder="1" applyAlignment="1" applyProtection="1">
      <alignment horizontal="center" vertical="center"/>
      <protection hidden="1"/>
    </xf>
    <xf numFmtId="164" fontId="2" fillId="3" borderId="28" xfId="0" applyNumberFormat="1" applyFont="1" applyFill="1" applyBorder="1" applyAlignment="1" applyProtection="1">
      <alignment horizontal="center" vertical="center"/>
      <protection hidden="1"/>
    </xf>
    <xf numFmtId="0" fontId="2" fillId="3" borderId="29" xfId="0" applyFont="1" applyFill="1" applyBorder="1" applyAlignment="1">
      <alignment horizontal="right"/>
    </xf>
    <xf numFmtId="0" fontId="2" fillId="3" borderId="30" xfId="0" applyFont="1" applyFill="1" applyBorder="1" applyAlignment="1">
      <alignment horizontal="right"/>
    </xf>
    <xf numFmtId="0" fontId="2" fillId="3" borderId="31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0" fillId="4" borderId="3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textRotation="90" wrapText="1"/>
    </xf>
    <xf numFmtId="0" fontId="0" fillId="4" borderId="7" xfId="0" applyFill="1" applyBorder="1" applyAlignment="1">
      <alignment horizontal="center" vertical="center" textRotation="90" wrapText="1"/>
    </xf>
    <xf numFmtId="0" fontId="0" fillId="4" borderId="20" xfId="0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textRotation="90" wrapText="1"/>
    </xf>
    <xf numFmtId="0" fontId="0" fillId="4" borderId="9" xfId="0" applyFill="1" applyBorder="1" applyAlignment="1">
      <alignment horizontal="center" vertical="center" textRotation="90" wrapText="1"/>
    </xf>
    <xf numFmtId="0" fontId="7" fillId="4" borderId="34" xfId="0" applyFont="1" applyFill="1" applyBorder="1" applyAlignment="1">
      <alignment horizontal="right"/>
    </xf>
    <xf numFmtId="0" fontId="7" fillId="4" borderId="10" xfId="0" applyFont="1" applyFill="1" applyBorder="1" applyAlignment="1">
      <alignment horizontal="right"/>
    </xf>
    <xf numFmtId="0" fontId="7" fillId="4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si.bg/pages/nacionalna-klasifikaciya-na-profesiite-i-dlajnostite-98" TargetMode="External"/><Relationship Id="rId1" Type="http://schemas.openxmlformats.org/officeDocument/2006/relationships/hyperlink" Target="https://www.nsi.bg/pages/klasifikaciya-na-ikonomicheskite-deinosti-2025-kid-2025-902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tabSelected="1" zoomScale="85" zoomScaleNormal="85" workbookViewId="0">
      <selection activeCell="E7" sqref="E7"/>
    </sheetView>
  </sheetViews>
  <sheetFormatPr defaultRowHeight="14.4" x14ac:dyDescent="0.3"/>
  <cols>
    <col min="2" max="2" width="46.44140625" customWidth="1"/>
    <col min="3" max="3" width="9.88671875" customWidth="1"/>
    <col min="4" max="4" width="12" customWidth="1"/>
    <col min="5" max="5" width="10.33203125" customWidth="1"/>
    <col min="6" max="6" width="6" bestFit="1" customWidth="1"/>
    <col min="7" max="7" width="6.5546875" bestFit="1" customWidth="1"/>
    <col min="8" max="8" width="12.33203125" bestFit="1" customWidth="1"/>
    <col min="9" max="9" width="6" bestFit="1" customWidth="1"/>
    <col min="10" max="10" width="6.5546875" bestFit="1" customWidth="1"/>
    <col min="11" max="11" width="12.33203125" bestFit="1" customWidth="1"/>
    <col min="12" max="12" width="6" bestFit="1" customWidth="1"/>
    <col min="13" max="13" width="6.5546875" bestFit="1" customWidth="1"/>
    <col min="14" max="14" width="12.33203125" bestFit="1" customWidth="1"/>
    <col min="15" max="15" width="6" bestFit="1" customWidth="1"/>
    <col min="16" max="16" width="6.5546875" bestFit="1" customWidth="1"/>
    <col min="17" max="17" width="12.33203125" bestFit="1" customWidth="1"/>
    <col min="18" max="18" width="10.109375" bestFit="1" customWidth="1"/>
    <col min="20" max="20" width="8.5546875" customWidth="1"/>
  </cols>
  <sheetData>
    <row r="1" spans="2:18" ht="15.6" x14ac:dyDescent="0.3">
      <c r="B1" s="52" t="s">
        <v>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18" ht="16.2" thickBot="1" x14ac:dyDescent="0.3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2:18" ht="15.75" customHeight="1" thickBot="1" x14ac:dyDescent="0.35">
      <c r="J3" s="16"/>
      <c r="K3" s="69" t="s">
        <v>105</v>
      </c>
      <c r="L3" s="70"/>
      <c r="M3" s="70"/>
      <c r="N3" s="71"/>
      <c r="O3" s="15"/>
      <c r="P3" s="20">
        <f>IF(O3&gt;0,LOOKUP(2,1/('КИД 2025'!$A$3:$A$90&lt;=Заетост!O3)/('КИД 2025'!$B$3:$B$90&gt;=Заетост!O3),'КИД 2025'!$D$3:$D$90),0)</f>
        <v>0</v>
      </c>
      <c r="Q3" s="21" t="s">
        <v>13</v>
      </c>
    </row>
    <row r="4" spans="2:18" ht="15" thickBot="1" x14ac:dyDescent="0.35">
      <c r="B4" s="59" t="s">
        <v>0</v>
      </c>
      <c r="C4" s="56" t="s">
        <v>1</v>
      </c>
      <c r="D4" s="64" t="s">
        <v>2</v>
      </c>
      <c r="E4" s="66" t="s">
        <v>3</v>
      </c>
      <c r="F4" s="56" t="s">
        <v>4</v>
      </c>
      <c r="G4" s="56"/>
      <c r="H4" s="56"/>
      <c r="I4" s="56"/>
      <c r="J4" s="56"/>
      <c r="K4" s="56"/>
      <c r="L4" s="56"/>
      <c r="M4" s="56"/>
      <c r="N4" s="56"/>
      <c r="O4" s="56"/>
      <c r="P4" s="57"/>
      <c r="Q4" s="58"/>
    </row>
    <row r="5" spans="2:18" ht="15" thickBot="1" x14ac:dyDescent="0.35">
      <c r="B5" s="60"/>
      <c r="C5" s="62"/>
      <c r="D5" s="65"/>
      <c r="E5" s="67"/>
      <c r="F5" s="53">
        <v>2026</v>
      </c>
      <c r="G5" s="54"/>
      <c r="H5" s="55"/>
      <c r="I5" s="53">
        <v>2027</v>
      </c>
      <c r="J5" s="54"/>
      <c r="K5" s="55"/>
      <c r="L5" s="53">
        <v>2028</v>
      </c>
      <c r="M5" s="54"/>
      <c r="N5" s="55"/>
      <c r="O5" s="53">
        <v>2029</v>
      </c>
      <c r="P5" s="54"/>
      <c r="Q5" s="55"/>
    </row>
    <row r="6" spans="2:18" ht="163.19999999999999" thickBot="1" x14ac:dyDescent="0.35">
      <c r="B6" s="61"/>
      <c r="C6" s="63"/>
      <c r="D6" s="65"/>
      <c r="E6" s="68"/>
      <c r="F6" s="17" t="s">
        <v>5</v>
      </c>
      <c r="G6" s="18" t="s">
        <v>6</v>
      </c>
      <c r="H6" s="19" t="s">
        <v>10</v>
      </c>
      <c r="I6" s="18" t="s">
        <v>5</v>
      </c>
      <c r="J6" s="18" t="s">
        <v>6</v>
      </c>
      <c r="K6" s="19" t="s">
        <v>10</v>
      </c>
      <c r="L6" s="18" t="s">
        <v>5</v>
      </c>
      <c r="M6" s="18" t="s">
        <v>6</v>
      </c>
      <c r="N6" s="19" t="s">
        <v>10</v>
      </c>
      <c r="O6" s="18" t="s">
        <v>5</v>
      </c>
      <c r="P6" s="18" t="s">
        <v>6</v>
      </c>
      <c r="Q6" s="19" t="s">
        <v>10</v>
      </c>
    </row>
    <row r="7" spans="2:18" ht="15" thickBot="1" x14ac:dyDescent="0.35">
      <c r="B7" s="8"/>
      <c r="C7" s="22"/>
      <c r="D7" s="35"/>
      <c r="E7" s="25">
        <f>SUM(F7,I7,L7,O7)</f>
        <v>0</v>
      </c>
      <c r="F7" s="13"/>
      <c r="G7" s="9"/>
      <c r="H7" s="32">
        <f>(IF(D7&gt;=4130,($P$3+18.52)/100*4130,($P$3+18.52)/100*D7))*F7</f>
        <v>0</v>
      </c>
      <c r="I7" s="13"/>
      <c r="J7" s="9"/>
      <c r="K7" s="33">
        <f>(IF(D7&gt;=4130,($P$3+18.52)/100*4130,($P$3+18.52)/100*D7))*I7</f>
        <v>0</v>
      </c>
      <c r="L7" s="13"/>
      <c r="M7" s="9"/>
      <c r="N7" s="32">
        <f>(IF(D7&gt;=4130,($P$3+18.52)/100*4130,($P$3+18.52)/100*D7))*L7</f>
        <v>0</v>
      </c>
      <c r="O7" s="13"/>
      <c r="P7" s="9"/>
      <c r="Q7" s="34">
        <f>(IF(D7&gt;=4130,($P$3+18.52)/100*4130,($P$3+18.52)/100*D7))*O7</f>
        <v>0</v>
      </c>
    </row>
    <row r="8" spans="2:18" ht="15" thickBot="1" x14ac:dyDescent="0.35">
      <c r="B8" s="11"/>
      <c r="C8" s="23"/>
      <c r="D8" s="35"/>
      <c r="E8" s="26">
        <f t="shared" ref="E8:E27" si="0">SUM(F8,I8,L8,O8)</f>
        <v>0</v>
      </c>
      <c r="F8" s="9"/>
      <c r="G8" s="9"/>
      <c r="H8" s="32">
        <f>(IF(D8&gt;=4130,($P$3+18.52)/100*4130,($P$3+18.52)/100*D8))*F8</f>
        <v>0</v>
      </c>
      <c r="I8" s="9"/>
      <c r="J8" s="9"/>
      <c r="K8" s="33">
        <f>(IF(D8&gt;=4130,($P$3+18.52)/100*4130,($P$3+18.52)/100*D8))*I8</f>
        <v>0</v>
      </c>
      <c r="L8" s="9"/>
      <c r="M8" s="9"/>
      <c r="N8" s="32">
        <f t="shared" ref="N8:N27" si="1">(IF(D8&gt;=4130,($P$3+18.52)/100*4130,($P$3+18.52)/100*D8))*L8</f>
        <v>0</v>
      </c>
      <c r="O8" s="9"/>
      <c r="P8" s="9"/>
      <c r="Q8" s="34">
        <f t="shared" ref="Q8:Q27" si="2">(IF(D8&gt;=4130,($P$3+18.52)/100*4130,($P$3+18.52)/100*D8))*O8</f>
        <v>0</v>
      </c>
    </row>
    <row r="9" spans="2:18" ht="15" thickBot="1" x14ac:dyDescent="0.35">
      <c r="B9" s="11"/>
      <c r="C9" s="23"/>
      <c r="D9" s="35"/>
      <c r="E9" s="26">
        <f t="shared" si="0"/>
        <v>0</v>
      </c>
      <c r="F9" s="9"/>
      <c r="G9" s="9"/>
      <c r="H9" s="32">
        <f>(IF(D9&gt;=4130,($P$3+18.52)/100*4130,($P$3+18.52)/100*D9))*F9</f>
        <v>0</v>
      </c>
      <c r="I9" s="9"/>
      <c r="J9" s="9"/>
      <c r="K9" s="33">
        <f t="shared" ref="K9:K27" si="3">(IF(D9&gt;=4130,($P$3+18.52)/100*4130,($P$3+18.52)/100*D9))*I9</f>
        <v>0</v>
      </c>
      <c r="L9" s="9"/>
      <c r="M9" s="9"/>
      <c r="N9" s="32">
        <f t="shared" si="1"/>
        <v>0</v>
      </c>
      <c r="O9" s="9"/>
      <c r="P9" s="9"/>
      <c r="Q9" s="34">
        <f t="shared" si="2"/>
        <v>0</v>
      </c>
    </row>
    <row r="10" spans="2:18" ht="15" thickBot="1" x14ac:dyDescent="0.35">
      <c r="B10" s="11"/>
      <c r="C10" s="23"/>
      <c r="D10" s="35"/>
      <c r="E10" s="26">
        <f t="shared" si="0"/>
        <v>0</v>
      </c>
      <c r="F10" s="9"/>
      <c r="G10" s="9"/>
      <c r="H10" s="32">
        <f t="shared" ref="H10:H27" si="4">(IF(D10&gt;=4130,($P$3+18.52)/100*4130,($P$3+18.52)/100*D10))*F10</f>
        <v>0</v>
      </c>
      <c r="I10" s="9"/>
      <c r="J10" s="9"/>
      <c r="K10" s="33">
        <f t="shared" si="3"/>
        <v>0</v>
      </c>
      <c r="L10" s="9"/>
      <c r="M10" s="9"/>
      <c r="N10" s="32">
        <f t="shared" si="1"/>
        <v>0</v>
      </c>
      <c r="O10" s="9"/>
      <c r="P10" s="9"/>
      <c r="Q10" s="34">
        <f t="shared" si="2"/>
        <v>0</v>
      </c>
    </row>
    <row r="11" spans="2:18" ht="15" thickBot="1" x14ac:dyDescent="0.35">
      <c r="B11" s="11"/>
      <c r="C11" s="23"/>
      <c r="D11" s="35"/>
      <c r="E11" s="26">
        <f t="shared" si="0"/>
        <v>0</v>
      </c>
      <c r="F11" s="9"/>
      <c r="G11" s="9"/>
      <c r="H11" s="32">
        <f t="shared" si="4"/>
        <v>0</v>
      </c>
      <c r="I11" s="9"/>
      <c r="J11" s="9"/>
      <c r="K11" s="33">
        <f t="shared" si="3"/>
        <v>0</v>
      </c>
      <c r="L11" s="9"/>
      <c r="M11" s="9"/>
      <c r="N11" s="32">
        <f t="shared" si="1"/>
        <v>0</v>
      </c>
      <c r="O11" s="9"/>
      <c r="P11" s="9"/>
      <c r="Q11" s="34">
        <f t="shared" si="2"/>
        <v>0</v>
      </c>
    </row>
    <row r="12" spans="2:18" ht="15" thickBot="1" x14ac:dyDescent="0.35">
      <c r="B12" s="11"/>
      <c r="C12" s="23"/>
      <c r="D12" s="35"/>
      <c r="E12" s="26">
        <f t="shared" si="0"/>
        <v>0</v>
      </c>
      <c r="F12" s="9"/>
      <c r="G12" s="9"/>
      <c r="H12" s="32">
        <f t="shared" si="4"/>
        <v>0</v>
      </c>
      <c r="I12" s="9"/>
      <c r="J12" s="9"/>
      <c r="K12" s="33">
        <f t="shared" si="3"/>
        <v>0</v>
      </c>
      <c r="L12" s="9"/>
      <c r="M12" s="9"/>
      <c r="N12" s="32">
        <f t="shared" si="1"/>
        <v>0</v>
      </c>
      <c r="O12" s="9"/>
      <c r="P12" s="9"/>
      <c r="Q12" s="34">
        <f t="shared" si="2"/>
        <v>0</v>
      </c>
    </row>
    <row r="13" spans="2:18" ht="15" thickBot="1" x14ac:dyDescent="0.35">
      <c r="B13" s="11"/>
      <c r="C13" s="23"/>
      <c r="D13" s="35"/>
      <c r="E13" s="26">
        <f t="shared" si="0"/>
        <v>0</v>
      </c>
      <c r="F13" s="9"/>
      <c r="G13" s="9"/>
      <c r="H13" s="32">
        <f t="shared" si="4"/>
        <v>0</v>
      </c>
      <c r="I13" s="9"/>
      <c r="J13" s="9"/>
      <c r="K13" s="33">
        <f t="shared" si="3"/>
        <v>0</v>
      </c>
      <c r="L13" s="9"/>
      <c r="M13" s="9"/>
      <c r="N13" s="32">
        <f t="shared" si="1"/>
        <v>0</v>
      </c>
      <c r="O13" s="9"/>
      <c r="P13" s="9"/>
      <c r="Q13" s="34">
        <f t="shared" si="2"/>
        <v>0</v>
      </c>
    </row>
    <row r="14" spans="2:18" ht="15" thickBot="1" x14ac:dyDescent="0.35">
      <c r="B14" s="11"/>
      <c r="C14" s="23"/>
      <c r="D14" s="35"/>
      <c r="E14" s="26">
        <f t="shared" si="0"/>
        <v>0</v>
      </c>
      <c r="F14" s="9"/>
      <c r="G14" s="9"/>
      <c r="H14" s="32">
        <f t="shared" si="4"/>
        <v>0</v>
      </c>
      <c r="I14" s="9"/>
      <c r="J14" s="9"/>
      <c r="K14" s="33">
        <f t="shared" si="3"/>
        <v>0</v>
      </c>
      <c r="L14" s="9"/>
      <c r="M14" s="9"/>
      <c r="N14" s="32">
        <f t="shared" si="1"/>
        <v>0</v>
      </c>
      <c r="O14" s="9"/>
      <c r="P14" s="9"/>
      <c r="Q14" s="34">
        <f t="shared" si="2"/>
        <v>0</v>
      </c>
    </row>
    <row r="15" spans="2:18" ht="15" thickBot="1" x14ac:dyDescent="0.35">
      <c r="B15" s="11"/>
      <c r="C15" s="23"/>
      <c r="D15" s="35"/>
      <c r="E15" s="26">
        <f t="shared" si="0"/>
        <v>0</v>
      </c>
      <c r="F15" s="6"/>
      <c r="G15" s="9"/>
      <c r="H15" s="32">
        <f t="shared" si="4"/>
        <v>0</v>
      </c>
      <c r="I15" s="9"/>
      <c r="J15" s="9"/>
      <c r="K15" s="33">
        <f t="shared" si="3"/>
        <v>0</v>
      </c>
      <c r="L15" s="9"/>
      <c r="M15" s="9"/>
      <c r="N15" s="32">
        <f t="shared" si="1"/>
        <v>0</v>
      </c>
      <c r="O15" s="9"/>
      <c r="P15" s="9"/>
      <c r="Q15" s="34">
        <f t="shared" si="2"/>
        <v>0</v>
      </c>
    </row>
    <row r="16" spans="2:18" ht="15" thickBot="1" x14ac:dyDescent="0.35">
      <c r="B16" s="11"/>
      <c r="C16" s="23"/>
      <c r="D16" s="35"/>
      <c r="E16" s="26">
        <f t="shared" si="0"/>
        <v>0</v>
      </c>
      <c r="F16" s="6"/>
      <c r="G16" s="9"/>
      <c r="H16" s="32">
        <f t="shared" si="4"/>
        <v>0</v>
      </c>
      <c r="I16" s="9"/>
      <c r="J16" s="9"/>
      <c r="K16" s="33">
        <f t="shared" si="3"/>
        <v>0</v>
      </c>
      <c r="L16" s="9"/>
      <c r="M16" s="9"/>
      <c r="N16" s="32">
        <f t="shared" si="1"/>
        <v>0</v>
      </c>
      <c r="O16" s="9"/>
      <c r="P16" s="9"/>
      <c r="Q16" s="34">
        <f t="shared" si="2"/>
        <v>0</v>
      </c>
    </row>
    <row r="17" spans="2:18" ht="15" thickBot="1" x14ac:dyDescent="0.35">
      <c r="B17" s="11"/>
      <c r="C17" s="23"/>
      <c r="D17" s="35"/>
      <c r="E17" s="26">
        <f t="shared" si="0"/>
        <v>0</v>
      </c>
      <c r="F17" s="6"/>
      <c r="G17" s="9"/>
      <c r="H17" s="32">
        <f t="shared" si="4"/>
        <v>0</v>
      </c>
      <c r="I17" s="9"/>
      <c r="J17" s="9"/>
      <c r="K17" s="33">
        <f t="shared" si="3"/>
        <v>0</v>
      </c>
      <c r="L17" s="9"/>
      <c r="M17" s="9"/>
      <c r="N17" s="32">
        <f t="shared" si="1"/>
        <v>0</v>
      </c>
      <c r="O17" s="9"/>
      <c r="P17" s="9"/>
      <c r="Q17" s="34">
        <f t="shared" si="2"/>
        <v>0</v>
      </c>
    </row>
    <row r="18" spans="2:18" ht="15" thickBot="1" x14ac:dyDescent="0.35">
      <c r="B18" s="11"/>
      <c r="C18" s="23"/>
      <c r="D18" s="35"/>
      <c r="E18" s="26">
        <f t="shared" si="0"/>
        <v>0</v>
      </c>
      <c r="F18" s="6"/>
      <c r="G18" s="9"/>
      <c r="H18" s="32">
        <f t="shared" si="4"/>
        <v>0</v>
      </c>
      <c r="I18" s="9"/>
      <c r="J18" s="9"/>
      <c r="K18" s="33">
        <f t="shared" si="3"/>
        <v>0</v>
      </c>
      <c r="L18" s="9"/>
      <c r="M18" s="9"/>
      <c r="N18" s="32">
        <f t="shared" si="1"/>
        <v>0</v>
      </c>
      <c r="O18" s="9"/>
      <c r="P18" s="9"/>
      <c r="Q18" s="34">
        <f t="shared" si="2"/>
        <v>0</v>
      </c>
    </row>
    <row r="19" spans="2:18" ht="15" thickBot="1" x14ac:dyDescent="0.35">
      <c r="B19" s="11"/>
      <c r="C19" s="23"/>
      <c r="D19" s="35"/>
      <c r="E19" s="26">
        <f t="shared" si="0"/>
        <v>0</v>
      </c>
      <c r="F19" s="6"/>
      <c r="G19" s="9"/>
      <c r="H19" s="32">
        <f t="shared" si="4"/>
        <v>0</v>
      </c>
      <c r="I19" s="9"/>
      <c r="J19" s="9"/>
      <c r="K19" s="33">
        <f t="shared" si="3"/>
        <v>0</v>
      </c>
      <c r="L19" s="9"/>
      <c r="M19" s="9"/>
      <c r="N19" s="32">
        <f t="shared" si="1"/>
        <v>0</v>
      </c>
      <c r="O19" s="9"/>
      <c r="P19" s="9"/>
      <c r="Q19" s="34">
        <f t="shared" si="2"/>
        <v>0</v>
      </c>
    </row>
    <row r="20" spans="2:18" ht="15" thickBot="1" x14ac:dyDescent="0.35">
      <c r="B20" s="11"/>
      <c r="C20" s="23"/>
      <c r="D20" s="35"/>
      <c r="E20" s="26">
        <f t="shared" si="0"/>
        <v>0</v>
      </c>
      <c r="F20" s="6"/>
      <c r="G20" s="9"/>
      <c r="H20" s="32">
        <f t="shared" si="4"/>
        <v>0</v>
      </c>
      <c r="I20" s="9"/>
      <c r="J20" s="9"/>
      <c r="K20" s="33">
        <f t="shared" si="3"/>
        <v>0</v>
      </c>
      <c r="L20" s="9"/>
      <c r="M20" s="9"/>
      <c r="N20" s="32">
        <f t="shared" si="1"/>
        <v>0</v>
      </c>
      <c r="O20" s="9"/>
      <c r="P20" s="9"/>
      <c r="Q20" s="34">
        <f t="shared" si="2"/>
        <v>0</v>
      </c>
    </row>
    <row r="21" spans="2:18" ht="15" thickBot="1" x14ac:dyDescent="0.35">
      <c r="B21" s="11"/>
      <c r="C21" s="23"/>
      <c r="D21" s="35"/>
      <c r="E21" s="26">
        <f t="shared" si="0"/>
        <v>0</v>
      </c>
      <c r="F21" s="6"/>
      <c r="G21" s="9"/>
      <c r="H21" s="32">
        <f t="shared" si="4"/>
        <v>0</v>
      </c>
      <c r="I21" s="9"/>
      <c r="J21" s="9"/>
      <c r="K21" s="33">
        <f t="shared" si="3"/>
        <v>0</v>
      </c>
      <c r="L21" s="9"/>
      <c r="M21" s="9"/>
      <c r="N21" s="32">
        <f t="shared" si="1"/>
        <v>0</v>
      </c>
      <c r="O21" s="9"/>
      <c r="P21" s="9"/>
      <c r="Q21" s="34">
        <f t="shared" si="2"/>
        <v>0</v>
      </c>
    </row>
    <row r="22" spans="2:18" ht="15" thickBot="1" x14ac:dyDescent="0.35">
      <c r="B22" s="11"/>
      <c r="C22" s="23"/>
      <c r="D22" s="35"/>
      <c r="E22" s="26">
        <f t="shared" si="0"/>
        <v>0</v>
      </c>
      <c r="F22" s="6"/>
      <c r="G22" s="9"/>
      <c r="H22" s="32">
        <f t="shared" si="4"/>
        <v>0</v>
      </c>
      <c r="I22" s="9"/>
      <c r="J22" s="9"/>
      <c r="K22" s="33">
        <f t="shared" si="3"/>
        <v>0</v>
      </c>
      <c r="L22" s="9"/>
      <c r="M22" s="9"/>
      <c r="N22" s="32">
        <f t="shared" si="1"/>
        <v>0</v>
      </c>
      <c r="O22" s="9"/>
      <c r="P22" s="9"/>
      <c r="Q22" s="34">
        <f t="shared" si="2"/>
        <v>0</v>
      </c>
    </row>
    <row r="23" spans="2:18" ht="15" thickBot="1" x14ac:dyDescent="0.35">
      <c r="B23" s="11"/>
      <c r="C23" s="23"/>
      <c r="D23" s="35"/>
      <c r="E23" s="26">
        <f t="shared" si="0"/>
        <v>0</v>
      </c>
      <c r="F23" s="6"/>
      <c r="G23" s="9"/>
      <c r="H23" s="32">
        <f t="shared" si="4"/>
        <v>0</v>
      </c>
      <c r="I23" s="9"/>
      <c r="J23" s="9"/>
      <c r="K23" s="33">
        <f t="shared" si="3"/>
        <v>0</v>
      </c>
      <c r="L23" s="9"/>
      <c r="M23" s="9"/>
      <c r="N23" s="32">
        <f t="shared" si="1"/>
        <v>0</v>
      </c>
      <c r="O23" s="9"/>
      <c r="P23" s="9"/>
      <c r="Q23" s="34">
        <f t="shared" si="2"/>
        <v>0</v>
      </c>
    </row>
    <row r="24" spans="2:18" ht="15" thickBot="1" x14ac:dyDescent="0.35">
      <c r="B24" s="11"/>
      <c r="C24" s="23"/>
      <c r="D24" s="35"/>
      <c r="E24" s="26">
        <f t="shared" si="0"/>
        <v>0</v>
      </c>
      <c r="F24" s="6"/>
      <c r="G24" s="9"/>
      <c r="H24" s="32">
        <f t="shared" si="4"/>
        <v>0</v>
      </c>
      <c r="I24" s="9"/>
      <c r="J24" s="9"/>
      <c r="K24" s="33">
        <f t="shared" si="3"/>
        <v>0</v>
      </c>
      <c r="L24" s="9"/>
      <c r="M24" s="9"/>
      <c r="N24" s="32">
        <f t="shared" si="1"/>
        <v>0</v>
      </c>
      <c r="O24" s="9"/>
      <c r="P24" s="9"/>
      <c r="Q24" s="34">
        <f t="shared" si="2"/>
        <v>0</v>
      </c>
    </row>
    <row r="25" spans="2:18" ht="15" thickBot="1" x14ac:dyDescent="0.35">
      <c r="B25" s="11"/>
      <c r="C25" s="23"/>
      <c r="D25" s="35"/>
      <c r="E25" s="26">
        <f t="shared" si="0"/>
        <v>0</v>
      </c>
      <c r="F25" s="6"/>
      <c r="G25" s="9"/>
      <c r="H25" s="32">
        <f t="shared" si="4"/>
        <v>0</v>
      </c>
      <c r="I25" s="9"/>
      <c r="J25" s="9"/>
      <c r="K25" s="33">
        <f t="shared" si="3"/>
        <v>0</v>
      </c>
      <c r="L25" s="9"/>
      <c r="M25" s="9"/>
      <c r="N25" s="32">
        <f t="shared" si="1"/>
        <v>0</v>
      </c>
      <c r="O25" s="9"/>
      <c r="P25" s="9"/>
      <c r="Q25" s="34">
        <f t="shared" si="2"/>
        <v>0</v>
      </c>
    </row>
    <row r="26" spans="2:18" ht="15" thickBot="1" x14ac:dyDescent="0.35">
      <c r="B26" s="11"/>
      <c r="C26" s="23"/>
      <c r="D26" s="35"/>
      <c r="E26" s="26">
        <f t="shared" si="0"/>
        <v>0</v>
      </c>
      <c r="F26" s="6"/>
      <c r="G26" s="9"/>
      <c r="H26" s="32">
        <f t="shared" si="4"/>
        <v>0</v>
      </c>
      <c r="I26" s="9"/>
      <c r="J26" s="9"/>
      <c r="K26" s="33">
        <f t="shared" si="3"/>
        <v>0</v>
      </c>
      <c r="L26" s="9"/>
      <c r="M26" s="9"/>
      <c r="N26" s="32">
        <f t="shared" si="1"/>
        <v>0</v>
      </c>
      <c r="O26" s="9"/>
      <c r="P26" s="9"/>
      <c r="Q26" s="34">
        <f t="shared" si="2"/>
        <v>0</v>
      </c>
    </row>
    <row r="27" spans="2:18" ht="15" thickBot="1" x14ac:dyDescent="0.35">
      <c r="B27" s="12"/>
      <c r="C27" s="24"/>
      <c r="D27" s="35"/>
      <c r="E27" s="27">
        <f t="shared" si="0"/>
        <v>0</v>
      </c>
      <c r="F27" s="7"/>
      <c r="G27" s="10"/>
      <c r="H27" s="32">
        <f t="shared" si="4"/>
        <v>0</v>
      </c>
      <c r="I27" s="10"/>
      <c r="J27" s="10"/>
      <c r="K27" s="33">
        <f t="shared" si="3"/>
        <v>0</v>
      </c>
      <c r="L27" s="10"/>
      <c r="M27" s="10"/>
      <c r="N27" s="32">
        <f t="shared" si="1"/>
        <v>0</v>
      </c>
      <c r="O27" s="10"/>
      <c r="P27" s="10"/>
      <c r="Q27" s="34">
        <f t="shared" si="2"/>
        <v>0</v>
      </c>
    </row>
    <row r="28" spans="2:18" x14ac:dyDescent="0.3">
      <c r="B28" s="37" t="s">
        <v>7</v>
      </c>
      <c r="C28" s="38"/>
      <c r="D28" s="39"/>
      <c r="E28" s="45">
        <f>SUM(E7:E27)</f>
        <v>0</v>
      </c>
      <c r="F28" s="46"/>
    </row>
    <row r="29" spans="2:18" ht="18" x14ac:dyDescent="0.3">
      <c r="B29" s="40" t="s">
        <v>12</v>
      </c>
      <c r="C29" s="41"/>
      <c r="D29" s="42"/>
      <c r="E29" s="47">
        <f>((D7*E7)+(D8*E8)+(D9*E9)+(D10*E10)+(D11*E11)+(D12*E12)+(D13*E13)+(D14*E14)+(D15*E15)+(D16*E16)+(D17*E17)+(D18*E18)+(D19*E19)+(D20*E20)+(D21*E21)+(D22*E22)+(D23*E23)+(D24*E24)+(D25*E25)+(D26*E26)+(D27*E27))*24</f>
        <v>0</v>
      </c>
      <c r="F29" s="48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ht="18" x14ac:dyDescent="0.3">
      <c r="B30" s="40" t="s">
        <v>11</v>
      </c>
      <c r="C30" s="41"/>
      <c r="D30" s="42"/>
      <c r="E30" s="47">
        <f>(SUM(H7:H27,K7:K27,N7:N27,Q7:Q27))*24</f>
        <v>0</v>
      </c>
      <c r="F30" s="48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ht="15" customHeight="1" x14ac:dyDescent="0.3">
      <c r="B31" s="40" t="s">
        <v>8</v>
      </c>
      <c r="C31" s="41"/>
      <c r="D31" s="42"/>
      <c r="E31" s="47">
        <f>IF(E28&gt;0,((D7*E7)+(D8*E8)+(D9*E9)+(D10*E10)+(D11*E11)+(D12*E12)+(D13*E13)+(D14*E14)+(D15*E15)+(D16*E16)+(D17*E17)+(D18*E18)+(D19*E19)+(D20*E20)+(D21*E21)+(D22*E22)+(D23*E23)+(D24*E24)+(D25*E25)+(D26*E26)+(D27*E27))/E28,0)</f>
        <v>0</v>
      </c>
      <c r="F31" s="48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ht="15" customHeight="1" thickBot="1" x14ac:dyDescent="0.35">
      <c r="B32" s="49" t="s">
        <v>82</v>
      </c>
      <c r="C32" s="50"/>
      <c r="D32" s="51"/>
      <c r="E32" s="43">
        <f>(SUM(H7:H27,K7:K27,N7:N27,Q7:Q27))*12</f>
        <v>0</v>
      </c>
      <c r="F32" s="4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" customHeight="1" x14ac:dyDescent="0.3"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" customHeight="1" x14ac:dyDescent="0.3">
      <c r="A34" s="4" t="s">
        <v>107</v>
      </c>
      <c r="B34" s="36" t="s">
        <v>106</v>
      </c>
      <c r="C34" s="36"/>
      <c r="D34" s="36"/>
      <c r="E34" s="36"/>
      <c r="G34" s="1"/>
      <c r="H34" s="1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" customHeight="1" x14ac:dyDescent="0.3">
      <c r="A35" s="4" t="s">
        <v>107</v>
      </c>
      <c r="B35" s="36" t="s">
        <v>108</v>
      </c>
      <c r="C35" s="36"/>
      <c r="D35" s="36"/>
      <c r="E35" s="36"/>
      <c r="F35" s="36"/>
      <c r="G35" s="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" customHeight="1" x14ac:dyDescent="0.3">
      <c r="B36" s="1"/>
      <c r="C36" s="1"/>
      <c r="D36" s="1"/>
      <c r="E36" s="1"/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" customHeight="1" x14ac:dyDescent="0.3">
      <c r="B37" s="1"/>
      <c r="C37" s="1"/>
      <c r="D37" s="1"/>
      <c r="E37" s="1"/>
      <c r="F37" s="1"/>
      <c r="G37" s="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" customHeight="1" x14ac:dyDescent="0.3"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">
      <c r="I40" s="3"/>
      <c r="J40" s="3"/>
      <c r="K40" s="3"/>
      <c r="L40" s="3"/>
      <c r="M40" s="3"/>
      <c r="N40" s="3"/>
      <c r="O40" s="3"/>
      <c r="P40" s="3"/>
      <c r="Q40" s="3"/>
      <c r="R40" s="3"/>
    </row>
    <row r="43" spans="1:18" ht="15.6" x14ac:dyDescent="0.3">
      <c r="G43" s="5"/>
      <c r="H43" s="5"/>
      <c r="I43" s="5"/>
      <c r="J43" s="5"/>
      <c r="K43" s="5"/>
      <c r="L43" s="5"/>
    </row>
  </sheetData>
  <sheetProtection algorithmName="SHA-512" hashValue="8C7dFMeBhYqOnuRs2byYItC+UA5U/Jz85spFlJBmBsvJNUCOyUIJ/5oYA+dqUSPowJylfVI2gyVg01rZQrl0xg==" saltValue="EriLjhA1kdybqflk7UWvKg==" spinCount="100000" sheet="1" objects="1" scenarios="1"/>
  <mergeCells count="23">
    <mergeCell ref="B1:R1"/>
    <mergeCell ref="L5:N5"/>
    <mergeCell ref="O5:Q5"/>
    <mergeCell ref="F4:Q4"/>
    <mergeCell ref="F5:H5"/>
    <mergeCell ref="B4:B6"/>
    <mergeCell ref="C4:C6"/>
    <mergeCell ref="D4:D6"/>
    <mergeCell ref="E4:E6"/>
    <mergeCell ref="I5:K5"/>
    <mergeCell ref="K3:N3"/>
    <mergeCell ref="B35:F35"/>
    <mergeCell ref="B28:D28"/>
    <mergeCell ref="B29:D29"/>
    <mergeCell ref="E32:F32"/>
    <mergeCell ref="E28:F28"/>
    <mergeCell ref="B31:D31"/>
    <mergeCell ref="E29:F29"/>
    <mergeCell ref="E31:F31"/>
    <mergeCell ref="B34:E34"/>
    <mergeCell ref="B32:D32"/>
    <mergeCell ref="B30:D30"/>
    <mergeCell ref="E30:F30"/>
  </mergeCells>
  <dataValidations xWindow="832" yWindow="262" count="4">
    <dataValidation type="whole" allowBlank="1" showInputMessage="1" showErrorMessage="1" error="Моля, въведете броя на новоназначените служители през годината. В случай, че не се предвижда назначаване, моля оставете празно поле." sqref="F7:F27 O7:O27 I7:I27 L7:L27">
      <formula1>1</formula1>
      <formula2>100000</formula2>
    </dataValidation>
    <dataValidation allowBlank="1" error="Моля, изберете опция между изброените в полето." prompt="Моля, изберете размер на вноска за фонд &quot;Трудова злополука и професионална болест&quot; за съответния код на икономическа дейност по КИД-2008." sqref="P3"/>
    <dataValidation type="decimal" allowBlank="1" showInputMessage="1" showErrorMessage="1" error="Моля въведете 4-цифрения код като десетична дроб._x000a_Пример: 23,23" prompt="Моля въведете 4-цифрения код на икономическа дейност съгласно КИД 2008" sqref="O3">
      <formula1>1</formula1>
      <formula2>100</formula2>
    </dataValidation>
    <dataValidation type="decimal" allowBlank="1" showInputMessage="1" showErrorMessage="1" error="Моля въведете размера на месечното възнаграждение само с цифри. Минималната работна заплата за 2026 г. е 620.20 евро." sqref="D7:D27">
      <formula1>620.2</formula1>
      <formula2>100000</formula2>
    </dataValidation>
  </dataValidations>
  <hyperlinks>
    <hyperlink ref="A34" r:id="rId1"/>
    <hyperlink ref="A35" r:id="rId2"/>
  </hyperlinks>
  <pageMargins left="0.25" right="0.25" top="0.75" bottom="0.75" header="0.3" footer="0.3"/>
  <pageSetup paperSize="9" scale="72" fitToHeight="0" orientation="landscape" r:id="rId3"/>
  <headerFooter>
    <oddHeader>&amp;L&amp;G&amp;C&amp;"-,Bold"&amp;20Българска агенция за инвестиции&amp;Rwww.investbg.government.bg</oddHeader>
  </headerFooter>
  <legacyDrawingHF r:id="rId4"/>
  <extLst>
    <ext xmlns:x14="http://schemas.microsoft.com/office/spreadsheetml/2009/9/main" uri="{CCE6A557-97BC-4b89-ADB6-D9C93CAAB3DF}">
      <x14:dataValidations xmlns:xm="http://schemas.microsoft.com/office/excel/2006/main" xWindow="832" yWindow="262" count="1">
        <x14:dataValidation type="list" allowBlank="1" showInputMessage="1" showErrorMessage="1" error="Моля, изберете месец, в който съответния служител ще бъде назначен.">
          <x14:formula1>
            <xm:f>'КИД 2025'!$E$1:$P$1</xm:f>
          </x14:formula1>
          <xm:sqref>G7:G27 J7:J27 M7:M27 P7:P27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opLeftCell="A67" zoomScale="70" zoomScaleNormal="70" workbookViewId="0">
      <selection activeCell="A77" sqref="A77:XFD77"/>
    </sheetView>
  </sheetViews>
  <sheetFormatPr defaultRowHeight="14.4" x14ac:dyDescent="0.3"/>
  <cols>
    <col min="3" max="3" width="37.33203125" style="1" customWidth="1"/>
  </cols>
  <sheetData>
    <row r="1" spans="1:16" x14ac:dyDescent="0.3">
      <c r="E1">
        <v>1</v>
      </c>
      <c r="F1">
        <v>2</v>
      </c>
      <c r="G1">
        <v>3</v>
      </c>
      <c r="H1">
        <v>4</v>
      </c>
      <c r="I1">
        <v>5</v>
      </c>
      <c r="J1">
        <v>6</v>
      </c>
      <c r="K1">
        <v>7</v>
      </c>
      <c r="L1">
        <v>8</v>
      </c>
      <c r="M1">
        <v>9</v>
      </c>
      <c r="N1">
        <v>10</v>
      </c>
      <c r="O1">
        <v>11</v>
      </c>
      <c r="P1">
        <v>12</v>
      </c>
    </row>
    <row r="2" spans="1:16" ht="28.8" x14ac:dyDescent="0.3">
      <c r="A2" s="72" t="s">
        <v>14</v>
      </c>
      <c r="B2" s="72"/>
      <c r="C2" s="28" t="s">
        <v>15</v>
      </c>
      <c r="D2" s="29" t="s">
        <v>16</v>
      </c>
    </row>
    <row r="3" spans="1:16" ht="28.8" x14ac:dyDescent="0.3">
      <c r="A3" s="30">
        <v>1</v>
      </c>
      <c r="B3" s="30">
        <v>1.99</v>
      </c>
      <c r="C3" s="30" t="s">
        <v>17</v>
      </c>
      <c r="D3" s="31">
        <v>0.9</v>
      </c>
    </row>
    <row r="4" spans="1:16" x14ac:dyDescent="0.3">
      <c r="A4" s="30">
        <v>2</v>
      </c>
      <c r="B4" s="30">
        <v>2.99</v>
      </c>
      <c r="C4" s="30" t="s">
        <v>83</v>
      </c>
      <c r="D4" s="31">
        <v>1.1000000000000001</v>
      </c>
    </row>
    <row r="5" spans="1:16" x14ac:dyDescent="0.3">
      <c r="A5" s="30">
        <v>3</v>
      </c>
      <c r="B5" s="30">
        <v>3.99</v>
      </c>
      <c r="C5" s="30" t="s">
        <v>18</v>
      </c>
      <c r="D5" s="31">
        <v>0.7</v>
      </c>
    </row>
    <row r="6" spans="1:16" x14ac:dyDescent="0.3">
      <c r="A6" s="30">
        <v>5</v>
      </c>
      <c r="B6" s="30">
        <v>5.99</v>
      </c>
      <c r="C6" s="30" t="s">
        <v>19</v>
      </c>
      <c r="D6" s="31">
        <v>1.1000000000000001</v>
      </c>
    </row>
    <row r="7" spans="1:16" x14ac:dyDescent="0.3">
      <c r="A7" s="30">
        <v>6</v>
      </c>
      <c r="B7" s="30">
        <v>6.99</v>
      </c>
      <c r="C7" s="30" t="s">
        <v>20</v>
      </c>
      <c r="D7" s="31">
        <v>0.7</v>
      </c>
    </row>
    <row r="8" spans="1:16" x14ac:dyDescent="0.3">
      <c r="A8" s="30">
        <v>7</v>
      </c>
      <c r="B8" s="30">
        <v>7.99</v>
      </c>
      <c r="C8" s="30" t="s">
        <v>21</v>
      </c>
      <c r="D8" s="31">
        <v>1.1000000000000001</v>
      </c>
    </row>
    <row r="9" spans="1:16" ht="28.8" x14ac:dyDescent="0.3">
      <c r="A9" s="30">
        <v>8</v>
      </c>
      <c r="B9" s="30">
        <v>8.99</v>
      </c>
      <c r="C9" s="30" t="s">
        <v>22</v>
      </c>
      <c r="D9" s="31">
        <v>1.1000000000000001</v>
      </c>
    </row>
    <row r="10" spans="1:16" x14ac:dyDescent="0.3">
      <c r="A10" s="30">
        <v>9</v>
      </c>
      <c r="B10" s="30">
        <v>9.99</v>
      </c>
      <c r="C10" s="30" t="s">
        <v>23</v>
      </c>
      <c r="D10" s="31">
        <v>1.1000000000000001</v>
      </c>
    </row>
    <row r="11" spans="1:16" x14ac:dyDescent="0.3">
      <c r="A11" s="30">
        <v>10</v>
      </c>
      <c r="B11" s="30">
        <v>10.99</v>
      </c>
      <c r="C11" s="30" t="s">
        <v>24</v>
      </c>
      <c r="D11" s="31">
        <v>0.7</v>
      </c>
    </row>
    <row r="12" spans="1:16" x14ac:dyDescent="0.3">
      <c r="A12" s="30">
        <v>11</v>
      </c>
      <c r="B12" s="30">
        <v>11.99</v>
      </c>
      <c r="C12" s="30" t="s">
        <v>25</v>
      </c>
      <c r="D12" s="31">
        <v>0.7</v>
      </c>
    </row>
    <row r="13" spans="1:16" x14ac:dyDescent="0.3">
      <c r="A13" s="30">
        <v>12</v>
      </c>
      <c r="B13" s="30">
        <v>12.99</v>
      </c>
      <c r="C13" s="30" t="s">
        <v>26</v>
      </c>
      <c r="D13" s="31">
        <v>1.1000000000000001</v>
      </c>
    </row>
    <row r="14" spans="1:16" ht="28.8" x14ac:dyDescent="0.3">
      <c r="A14" s="30">
        <v>13</v>
      </c>
      <c r="B14" s="30">
        <v>13.99</v>
      </c>
      <c r="C14" s="30" t="s">
        <v>27</v>
      </c>
      <c r="D14" s="31">
        <v>1.1000000000000001</v>
      </c>
    </row>
    <row r="15" spans="1:16" x14ac:dyDescent="0.3">
      <c r="A15" s="30">
        <v>14</v>
      </c>
      <c r="B15" s="30">
        <v>14.99</v>
      </c>
      <c r="C15" s="30" t="s">
        <v>28</v>
      </c>
      <c r="D15" s="31">
        <v>0.5</v>
      </c>
    </row>
    <row r="16" spans="1:16" ht="57.6" x14ac:dyDescent="0.3">
      <c r="A16" s="30">
        <v>15</v>
      </c>
      <c r="B16" s="30">
        <v>15.99</v>
      </c>
      <c r="C16" s="30" t="s">
        <v>84</v>
      </c>
      <c r="D16" s="31">
        <v>0.5</v>
      </c>
    </row>
    <row r="17" spans="1:4" ht="57.6" x14ac:dyDescent="0.3">
      <c r="A17" s="30">
        <v>16</v>
      </c>
      <c r="B17" s="30">
        <v>16.989999999999998</v>
      </c>
      <c r="C17" s="30" t="s">
        <v>29</v>
      </c>
      <c r="D17" s="31">
        <v>1.1000000000000001</v>
      </c>
    </row>
    <row r="18" spans="1:4" ht="28.8" x14ac:dyDescent="0.3">
      <c r="A18" s="30">
        <v>17</v>
      </c>
      <c r="B18" s="30">
        <v>17.989999999999998</v>
      </c>
      <c r="C18" s="30" t="s">
        <v>30</v>
      </c>
      <c r="D18" s="31">
        <v>1.1000000000000001</v>
      </c>
    </row>
    <row r="19" spans="1:4" ht="28.8" x14ac:dyDescent="0.3">
      <c r="A19" s="30">
        <v>18</v>
      </c>
      <c r="B19" s="30">
        <v>18.989999999999998</v>
      </c>
      <c r="C19" s="30" t="s">
        <v>31</v>
      </c>
      <c r="D19" s="31">
        <v>0.5</v>
      </c>
    </row>
    <row r="20" spans="1:4" ht="28.8" x14ac:dyDescent="0.3">
      <c r="A20" s="30">
        <v>19</v>
      </c>
      <c r="B20" s="30">
        <v>19.989999999999998</v>
      </c>
      <c r="C20" s="30" t="s">
        <v>32</v>
      </c>
      <c r="D20" s="31">
        <v>0.9</v>
      </c>
    </row>
    <row r="21" spans="1:4" x14ac:dyDescent="0.3">
      <c r="A21" s="30">
        <v>20</v>
      </c>
      <c r="B21" s="30">
        <v>20.99</v>
      </c>
      <c r="C21" s="30" t="s">
        <v>33</v>
      </c>
      <c r="D21" s="31">
        <v>1.1000000000000001</v>
      </c>
    </row>
    <row r="22" spans="1:4" ht="28.8" x14ac:dyDescent="0.3">
      <c r="A22" s="30">
        <v>21</v>
      </c>
      <c r="B22" s="30">
        <v>21.99</v>
      </c>
      <c r="C22" s="30" t="s">
        <v>34</v>
      </c>
      <c r="D22" s="31">
        <v>0.9</v>
      </c>
    </row>
    <row r="23" spans="1:4" ht="28.8" x14ac:dyDescent="0.3">
      <c r="A23" s="30">
        <v>22</v>
      </c>
      <c r="B23" s="30">
        <v>22.99</v>
      </c>
      <c r="C23" s="30" t="s">
        <v>35</v>
      </c>
      <c r="D23" s="31">
        <v>1.1000000000000001</v>
      </c>
    </row>
    <row r="24" spans="1:4" ht="28.8" x14ac:dyDescent="0.3">
      <c r="A24" s="30">
        <v>23</v>
      </c>
      <c r="B24" s="30">
        <v>23.99</v>
      </c>
      <c r="C24" s="30" t="s">
        <v>36</v>
      </c>
      <c r="D24" s="31">
        <v>1.1000000000000001</v>
      </c>
    </row>
    <row r="25" spans="1:4" x14ac:dyDescent="0.3">
      <c r="A25" s="30">
        <v>24</v>
      </c>
      <c r="B25" s="30">
        <v>24.99</v>
      </c>
      <c r="C25" s="30" t="s">
        <v>37</v>
      </c>
      <c r="D25" s="31">
        <v>1.1000000000000001</v>
      </c>
    </row>
    <row r="26" spans="1:4" ht="28.8" x14ac:dyDescent="0.3">
      <c r="A26" s="30">
        <v>25</v>
      </c>
      <c r="B26" s="30">
        <v>25.99</v>
      </c>
      <c r="C26" s="30" t="s">
        <v>38</v>
      </c>
      <c r="D26" s="31">
        <v>1.1000000000000001</v>
      </c>
    </row>
    <row r="27" spans="1:4" ht="43.2" x14ac:dyDescent="0.3">
      <c r="A27" s="30">
        <v>26</v>
      </c>
      <c r="B27" s="30">
        <v>26.99</v>
      </c>
      <c r="C27" s="30" t="s">
        <v>85</v>
      </c>
      <c r="D27" s="31">
        <v>0.5</v>
      </c>
    </row>
    <row r="28" spans="1:4" ht="28.8" x14ac:dyDescent="0.3">
      <c r="A28" s="30">
        <v>27</v>
      </c>
      <c r="B28" s="30">
        <v>27.99</v>
      </c>
      <c r="C28" s="30" t="s">
        <v>39</v>
      </c>
      <c r="D28" s="31">
        <v>0.7</v>
      </c>
    </row>
    <row r="29" spans="1:4" ht="28.8" x14ac:dyDescent="0.3">
      <c r="A29" s="30">
        <v>28</v>
      </c>
      <c r="B29" s="30">
        <v>28.99</v>
      </c>
      <c r="C29" s="30" t="s">
        <v>86</v>
      </c>
      <c r="D29" s="31">
        <v>0.9</v>
      </c>
    </row>
    <row r="30" spans="1:4" ht="28.8" x14ac:dyDescent="0.3">
      <c r="A30" s="30">
        <v>29</v>
      </c>
      <c r="B30" s="30">
        <v>29.99</v>
      </c>
      <c r="C30" s="30" t="s">
        <v>40</v>
      </c>
      <c r="D30" s="31">
        <v>0.5</v>
      </c>
    </row>
    <row r="31" spans="1:4" ht="28.8" x14ac:dyDescent="0.3">
      <c r="A31" s="30">
        <v>30</v>
      </c>
      <c r="B31" s="30">
        <v>30.99</v>
      </c>
      <c r="C31" s="30" t="s">
        <v>41</v>
      </c>
      <c r="D31" s="31">
        <v>1.1000000000000001</v>
      </c>
    </row>
    <row r="32" spans="1:4" x14ac:dyDescent="0.3">
      <c r="A32" s="30">
        <v>31</v>
      </c>
      <c r="B32" s="30">
        <v>31.99</v>
      </c>
      <c r="C32" s="30" t="s">
        <v>42</v>
      </c>
      <c r="D32" s="31">
        <v>1.1000000000000001</v>
      </c>
    </row>
    <row r="33" spans="1:4" ht="28.8" x14ac:dyDescent="0.3">
      <c r="A33" s="30">
        <v>32</v>
      </c>
      <c r="B33" s="30">
        <v>32.99</v>
      </c>
      <c r="C33" s="30" t="s">
        <v>43</v>
      </c>
      <c r="D33" s="31">
        <v>0.7</v>
      </c>
    </row>
    <row r="34" spans="1:4" ht="28.8" x14ac:dyDescent="0.3">
      <c r="A34" s="30">
        <v>33</v>
      </c>
      <c r="B34" s="30">
        <v>33.99</v>
      </c>
      <c r="C34" s="30" t="s">
        <v>87</v>
      </c>
      <c r="D34" s="31">
        <v>1.1000000000000001</v>
      </c>
    </row>
    <row r="35" spans="1:4" ht="57.6" x14ac:dyDescent="0.3">
      <c r="A35" s="30">
        <v>35</v>
      </c>
      <c r="B35" s="30">
        <v>35.99</v>
      </c>
      <c r="C35" s="30" t="s">
        <v>88</v>
      </c>
      <c r="D35" s="31">
        <v>0.9</v>
      </c>
    </row>
    <row r="36" spans="1:4" ht="28.8" x14ac:dyDescent="0.3">
      <c r="A36" s="30">
        <v>36</v>
      </c>
      <c r="B36" s="30">
        <v>36.99</v>
      </c>
      <c r="C36" s="30" t="s">
        <v>44</v>
      </c>
      <c r="D36" s="31">
        <v>0.9</v>
      </c>
    </row>
    <row r="37" spans="1:4" ht="28.8" x14ac:dyDescent="0.3">
      <c r="A37" s="30">
        <v>37</v>
      </c>
      <c r="B37" s="30">
        <v>37.99</v>
      </c>
      <c r="C37" s="30" t="s">
        <v>45</v>
      </c>
      <c r="D37" s="31">
        <v>1.1000000000000001</v>
      </c>
    </row>
    <row r="38" spans="1:4" ht="28.8" x14ac:dyDescent="0.3">
      <c r="A38" s="30">
        <v>38</v>
      </c>
      <c r="B38" s="30">
        <v>38.99</v>
      </c>
      <c r="C38" s="30" t="s">
        <v>89</v>
      </c>
      <c r="D38" s="31">
        <v>1.1000000000000001</v>
      </c>
    </row>
    <row r="39" spans="1:4" ht="28.8" x14ac:dyDescent="0.3">
      <c r="A39" s="30">
        <v>39</v>
      </c>
      <c r="B39" s="30">
        <v>39.99</v>
      </c>
      <c r="C39" s="30" t="s">
        <v>90</v>
      </c>
      <c r="D39" s="31">
        <v>1.1000000000000001</v>
      </c>
    </row>
    <row r="40" spans="1:4" ht="28.8" x14ac:dyDescent="0.3">
      <c r="A40" s="30">
        <v>41</v>
      </c>
      <c r="B40" s="30">
        <v>41.99</v>
      </c>
      <c r="C40" s="30" t="s">
        <v>91</v>
      </c>
      <c r="D40" s="31">
        <v>1.1000000000000001</v>
      </c>
    </row>
    <row r="41" spans="1:4" x14ac:dyDescent="0.3">
      <c r="A41" s="30">
        <v>42</v>
      </c>
      <c r="B41" s="30">
        <v>42.99</v>
      </c>
      <c r="C41" s="30" t="s">
        <v>46</v>
      </c>
      <c r="D41" s="31">
        <v>1.1000000000000001</v>
      </c>
    </row>
    <row r="42" spans="1:4" x14ac:dyDescent="0.3">
      <c r="A42" s="30">
        <v>43</v>
      </c>
      <c r="B42" s="30">
        <v>43.99</v>
      </c>
      <c r="C42" s="30" t="s">
        <v>47</v>
      </c>
      <c r="D42" s="31">
        <v>1.1000000000000001</v>
      </c>
    </row>
    <row r="43" spans="1:4" x14ac:dyDescent="0.3">
      <c r="A43" s="30">
        <v>46</v>
      </c>
      <c r="B43" s="30">
        <v>46.99</v>
      </c>
      <c r="C43" s="30" t="s">
        <v>92</v>
      </c>
      <c r="D43" s="31">
        <v>0.5</v>
      </c>
    </row>
    <row r="44" spans="1:4" x14ac:dyDescent="0.3">
      <c r="A44" s="30">
        <v>47</v>
      </c>
      <c r="B44" s="30">
        <v>47.99</v>
      </c>
      <c r="C44" s="30" t="s">
        <v>93</v>
      </c>
      <c r="D44" s="31">
        <v>0.5</v>
      </c>
    </row>
    <row r="45" spans="1:4" x14ac:dyDescent="0.3">
      <c r="A45" s="30">
        <v>49</v>
      </c>
      <c r="B45" s="30">
        <v>49.99</v>
      </c>
      <c r="C45" s="30" t="s">
        <v>48</v>
      </c>
      <c r="D45" s="31">
        <v>1.1000000000000001</v>
      </c>
    </row>
    <row r="46" spans="1:4" x14ac:dyDescent="0.3">
      <c r="A46" s="30">
        <v>50</v>
      </c>
      <c r="B46" s="30">
        <v>50.99</v>
      </c>
      <c r="C46" s="30" t="s">
        <v>49</v>
      </c>
      <c r="D46" s="31">
        <v>1.1000000000000001</v>
      </c>
    </row>
    <row r="47" spans="1:4" x14ac:dyDescent="0.3">
      <c r="A47" s="30">
        <v>51</v>
      </c>
      <c r="B47" s="30">
        <v>51.99</v>
      </c>
      <c r="C47" s="30" t="s">
        <v>50</v>
      </c>
      <c r="D47" s="31">
        <v>0.7</v>
      </c>
    </row>
    <row r="48" spans="1:4" ht="28.8" x14ac:dyDescent="0.3">
      <c r="A48" s="30">
        <v>52</v>
      </c>
      <c r="B48" s="30">
        <v>52.99</v>
      </c>
      <c r="C48" s="30" t="s">
        <v>94</v>
      </c>
      <c r="D48" s="31">
        <v>1.1000000000000001</v>
      </c>
    </row>
    <row r="49" spans="1:4" x14ac:dyDescent="0.3">
      <c r="A49" s="30">
        <v>53</v>
      </c>
      <c r="B49" s="30">
        <v>53.99</v>
      </c>
      <c r="C49" s="30" t="s">
        <v>51</v>
      </c>
      <c r="D49" s="31">
        <v>0.7</v>
      </c>
    </row>
    <row r="50" spans="1:4" x14ac:dyDescent="0.3">
      <c r="A50" s="30">
        <v>55</v>
      </c>
      <c r="B50" s="30">
        <v>55.99</v>
      </c>
      <c r="C50" s="30" t="s">
        <v>52</v>
      </c>
      <c r="D50" s="31">
        <v>0.5</v>
      </c>
    </row>
    <row r="51" spans="1:4" x14ac:dyDescent="0.3">
      <c r="A51" s="30">
        <v>56</v>
      </c>
      <c r="B51" s="30">
        <v>56.99</v>
      </c>
      <c r="C51" s="30" t="s">
        <v>53</v>
      </c>
      <c r="D51" s="31">
        <v>0.5</v>
      </c>
    </row>
    <row r="52" spans="1:4" x14ac:dyDescent="0.3">
      <c r="A52" s="30">
        <v>58</v>
      </c>
      <c r="B52" s="30">
        <v>58.99</v>
      </c>
      <c r="C52" s="30" t="s">
        <v>54</v>
      </c>
      <c r="D52" s="31">
        <v>0.4</v>
      </c>
    </row>
    <row r="53" spans="1:4" ht="43.2" x14ac:dyDescent="0.3">
      <c r="A53" s="30">
        <v>59</v>
      </c>
      <c r="B53" s="30">
        <v>59.99</v>
      </c>
      <c r="C53" s="30" t="s">
        <v>55</v>
      </c>
      <c r="D53" s="31">
        <v>0.4</v>
      </c>
    </row>
    <row r="54" spans="1:4" ht="43.2" x14ac:dyDescent="0.3">
      <c r="A54" s="30">
        <v>60</v>
      </c>
      <c r="B54" s="30">
        <v>60.99</v>
      </c>
      <c r="C54" s="30" t="s">
        <v>95</v>
      </c>
      <c r="D54" s="31">
        <v>0.4</v>
      </c>
    </row>
    <row r="55" spans="1:4" x14ac:dyDescent="0.3">
      <c r="A55" s="30">
        <v>61</v>
      </c>
      <c r="B55" s="30">
        <v>61.99</v>
      </c>
      <c r="C55" s="30" t="s">
        <v>96</v>
      </c>
      <c r="D55" s="31">
        <v>0.7</v>
      </c>
    </row>
    <row r="56" spans="1:4" ht="28.8" x14ac:dyDescent="0.3">
      <c r="A56" s="30">
        <v>62</v>
      </c>
      <c r="B56" s="30">
        <v>62.99</v>
      </c>
      <c r="C56" s="30" t="s">
        <v>56</v>
      </c>
      <c r="D56" s="31">
        <v>0.4</v>
      </c>
    </row>
    <row r="57" spans="1:4" ht="43.2" x14ac:dyDescent="0.3">
      <c r="A57" s="30">
        <v>63</v>
      </c>
      <c r="B57" s="30">
        <v>63.99</v>
      </c>
      <c r="C57" s="30" t="s">
        <v>97</v>
      </c>
      <c r="D57" s="31">
        <v>0.4</v>
      </c>
    </row>
    <row r="58" spans="1:4" ht="43.2" x14ac:dyDescent="0.3">
      <c r="A58" s="30">
        <v>64</v>
      </c>
      <c r="B58" s="30">
        <v>64.989999999999995</v>
      </c>
      <c r="C58" s="30" t="s">
        <v>57</v>
      </c>
      <c r="D58" s="31">
        <v>0.4</v>
      </c>
    </row>
    <row r="59" spans="1:4" ht="28.8" x14ac:dyDescent="0.3">
      <c r="A59" s="30">
        <v>65</v>
      </c>
      <c r="B59" s="30">
        <v>65.989999999999995</v>
      </c>
      <c r="C59" s="30" t="s">
        <v>58</v>
      </c>
      <c r="D59" s="31">
        <v>0.4</v>
      </c>
    </row>
    <row r="60" spans="1:4" ht="28.8" x14ac:dyDescent="0.3">
      <c r="A60" s="30">
        <v>66</v>
      </c>
      <c r="B60" s="30">
        <v>66.989999999999995</v>
      </c>
      <c r="C60" s="30" t="s">
        <v>59</v>
      </c>
      <c r="D60" s="31">
        <v>0.4</v>
      </c>
    </row>
    <row r="61" spans="1:4" x14ac:dyDescent="0.3">
      <c r="A61" s="30">
        <v>68</v>
      </c>
      <c r="B61" s="30">
        <v>68.989999999999995</v>
      </c>
      <c r="C61" s="30" t="s">
        <v>60</v>
      </c>
      <c r="D61" s="31">
        <v>1.1000000000000001</v>
      </c>
    </row>
    <row r="62" spans="1:4" x14ac:dyDescent="0.3">
      <c r="A62" s="30">
        <v>69</v>
      </c>
      <c r="B62" s="30">
        <v>69.989999999999995</v>
      </c>
      <c r="C62" s="30" t="s">
        <v>61</v>
      </c>
      <c r="D62" s="31">
        <v>0.4</v>
      </c>
    </row>
    <row r="63" spans="1:4" ht="43.2" x14ac:dyDescent="0.3">
      <c r="A63" s="30">
        <v>70</v>
      </c>
      <c r="B63" s="30">
        <v>70.989999999999995</v>
      </c>
      <c r="C63" s="30" t="s">
        <v>98</v>
      </c>
      <c r="D63" s="31">
        <v>0.5</v>
      </c>
    </row>
    <row r="64" spans="1:4" ht="28.8" x14ac:dyDescent="0.3">
      <c r="A64" s="30">
        <v>71</v>
      </c>
      <c r="B64" s="30">
        <v>71.989999999999995</v>
      </c>
      <c r="C64" s="30" t="s">
        <v>62</v>
      </c>
      <c r="D64" s="31">
        <v>0.7</v>
      </c>
    </row>
    <row r="65" spans="1:4" ht="28.8" x14ac:dyDescent="0.3">
      <c r="A65" s="30">
        <v>72</v>
      </c>
      <c r="B65" s="30">
        <v>72.989999999999995</v>
      </c>
      <c r="C65" s="30" t="s">
        <v>63</v>
      </c>
      <c r="D65" s="31">
        <v>0.5</v>
      </c>
    </row>
    <row r="66" spans="1:4" ht="28.8" x14ac:dyDescent="0.3">
      <c r="A66" s="30">
        <v>73</v>
      </c>
      <c r="B66" s="30">
        <v>73.989999999999995</v>
      </c>
      <c r="C66" s="30" t="s">
        <v>99</v>
      </c>
      <c r="D66" s="31">
        <v>0.4</v>
      </c>
    </row>
    <row r="67" spans="1:4" x14ac:dyDescent="0.3">
      <c r="A67" s="30">
        <v>74</v>
      </c>
      <c r="B67" s="30">
        <v>74.989999999999995</v>
      </c>
      <c r="C67" s="30" t="s">
        <v>64</v>
      </c>
      <c r="D67" s="31">
        <v>0.5</v>
      </c>
    </row>
    <row r="68" spans="1:4" x14ac:dyDescent="0.3">
      <c r="A68" s="30">
        <v>75</v>
      </c>
      <c r="B68" s="30">
        <v>75.989999999999995</v>
      </c>
      <c r="C68" s="30" t="s">
        <v>65</v>
      </c>
      <c r="D68" s="31">
        <v>0.4</v>
      </c>
    </row>
    <row r="69" spans="1:4" x14ac:dyDescent="0.3">
      <c r="A69" s="30">
        <v>77</v>
      </c>
      <c r="B69" s="30">
        <v>77.989999999999995</v>
      </c>
      <c r="C69" s="30" t="s">
        <v>66</v>
      </c>
      <c r="D69" s="31">
        <v>1.1000000000000001</v>
      </c>
    </row>
    <row r="70" spans="1:4" ht="28.8" x14ac:dyDescent="0.3">
      <c r="A70" s="30">
        <v>78</v>
      </c>
      <c r="B70" s="30">
        <v>78.989999999999995</v>
      </c>
      <c r="C70" s="30" t="s">
        <v>67</v>
      </c>
      <c r="D70" s="31">
        <v>0.5</v>
      </c>
    </row>
    <row r="71" spans="1:4" ht="43.2" x14ac:dyDescent="0.3">
      <c r="A71" s="30">
        <v>79</v>
      </c>
      <c r="B71" s="30">
        <v>79.989999999999995</v>
      </c>
      <c r="C71" s="30" t="s">
        <v>100</v>
      </c>
      <c r="D71" s="31">
        <v>0.5</v>
      </c>
    </row>
    <row r="72" spans="1:4" x14ac:dyDescent="0.3">
      <c r="A72" s="30">
        <v>80</v>
      </c>
      <c r="B72" s="30">
        <v>80.989999999999995</v>
      </c>
      <c r="C72" s="30" t="s">
        <v>101</v>
      </c>
      <c r="D72" s="31">
        <v>0.7</v>
      </c>
    </row>
    <row r="73" spans="1:4" ht="28.8" x14ac:dyDescent="0.3">
      <c r="A73" s="30">
        <v>81</v>
      </c>
      <c r="B73" s="30">
        <v>81.99</v>
      </c>
      <c r="C73" s="30" t="s">
        <v>68</v>
      </c>
      <c r="D73" s="31">
        <v>0.9</v>
      </c>
    </row>
    <row r="74" spans="1:4" ht="43.2" x14ac:dyDescent="0.3">
      <c r="A74" s="30">
        <v>82</v>
      </c>
      <c r="B74" s="30">
        <v>82.99</v>
      </c>
      <c r="C74" s="30" t="s">
        <v>69</v>
      </c>
      <c r="D74" s="31">
        <v>0.4</v>
      </c>
    </row>
    <row r="75" spans="1:4" x14ac:dyDescent="0.3">
      <c r="A75" s="30">
        <v>84</v>
      </c>
      <c r="B75" s="30">
        <v>84.99</v>
      </c>
      <c r="C75" s="30" t="s">
        <v>70</v>
      </c>
      <c r="D75" s="31">
        <v>0.7</v>
      </c>
    </row>
    <row r="76" spans="1:4" x14ac:dyDescent="0.3">
      <c r="A76" s="30">
        <v>85</v>
      </c>
      <c r="B76" s="30">
        <v>85.99</v>
      </c>
      <c r="C76" s="30" t="s">
        <v>71</v>
      </c>
      <c r="D76" s="31">
        <v>0.5</v>
      </c>
    </row>
    <row r="77" spans="1:4" x14ac:dyDescent="0.3">
      <c r="A77" s="30">
        <v>86</v>
      </c>
      <c r="B77" s="30">
        <v>86.99</v>
      </c>
      <c r="C77" s="30" t="s">
        <v>72</v>
      </c>
      <c r="D77" s="31">
        <v>0.5</v>
      </c>
    </row>
    <row r="78" spans="1:4" x14ac:dyDescent="0.3">
      <c r="A78" s="30">
        <v>87</v>
      </c>
      <c r="B78" s="30">
        <v>87.99</v>
      </c>
      <c r="C78" s="30" t="s">
        <v>73</v>
      </c>
      <c r="D78" s="31">
        <v>0.5</v>
      </c>
    </row>
    <row r="79" spans="1:4" x14ac:dyDescent="0.3">
      <c r="A79" s="30">
        <v>88</v>
      </c>
      <c r="B79" s="30">
        <v>88.99</v>
      </c>
      <c r="C79" s="30" t="s">
        <v>74</v>
      </c>
      <c r="D79" s="31">
        <v>0.5</v>
      </c>
    </row>
    <row r="80" spans="1:4" ht="28.8" x14ac:dyDescent="0.3">
      <c r="A80" s="30">
        <v>90</v>
      </c>
      <c r="B80" s="30">
        <v>90.99</v>
      </c>
      <c r="C80" s="30" t="s">
        <v>102</v>
      </c>
      <c r="D80" s="31">
        <v>0.7</v>
      </c>
    </row>
    <row r="81" spans="1:4" x14ac:dyDescent="0.3">
      <c r="A81" s="30">
        <v>91</v>
      </c>
      <c r="B81" s="30">
        <v>91.99</v>
      </c>
      <c r="C81" s="30" t="s">
        <v>75</v>
      </c>
      <c r="D81" s="31">
        <v>0.5</v>
      </c>
    </row>
    <row r="82" spans="1:4" x14ac:dyDescent="0.3">
      <c r="A82" s="30">
        <v>92</v>
      </c>
      <c r="B82" s="30">
        <v>92.99</v>
      </c>
      <c r="C82" s="30" t="s">
        <v>76</v>
      </c>
      <c r="D82" s="31">
        <v>0.5</v>
      </c>
    </row>
    <row r="83" spans="1:4" ht="28.8" x14ac:dyDescent="0.3">
      <c r="A83" s="30">
        <v>93</v>
      </c>
      <c r="B83" s="30">
        <v>93.99</v>
      </c>
      <c r="C83" s="30" t="s">
        <v>77</v>
      </c>
      <c r="D83" s="31">
        <v>0.5</v>
      </c>
    </row>
    <row r="84" spans="1:4" ht="28.8" x14ac:dyDescent="0.3">
      <c r="A84" s="30">
        <v>94</v>
      </c>
      <c r="B84" s="30">
        <v>94.99</v>
      </c>
      <c r="C84" s="30" t="s">
        <v>78</v>
      </c>
      <c r="D84" s="31">
        <v>0.4</v>
      </c>
    </row>
    <row r="85" spans="1:4" ht="57.6" x14ac:dyDescent="0.3">
      <c r="A85" s="30">
        <v>95</v>
      </c>
      <c r="B85" s="30">
        <v>95.99</v>
      </c>
      <c r="C85" s="30" t="s">
        <v>103</v>
      </c>
      <c r="D85" s="31">
        <v>0.5</v>
      </c>
    </row>
    <row r="86" spans="1:4" x14ac:dyDescent="0.3">
      <c r="A86" s="30">
        <v>96</v>
      </c>
      <c r="B86" s="30">
        <v>96.99</v>
      </c>
      <c r="C86" s="30" t="s">
        <v>104</v>
      </c>
      <c r="D86" s="31">
        <v>0.4</v>
      </c>
    </row>
    <row r="87" spans="1:4" ht="28.8" x14ac:dyDescent="0.3">
      <c r="A87" s="30">
        <v>97</v>
      </c>
      <c r="B87" s="30">
        <v>97.99</v>
      </c>
      <c r="C87" s="30" t="s">
        <v>79</v>
      </c>
      <c r="D87" s="31">
        <v>0.4</v>
      </c>
    </row>
    <row r="88" spans="1:4" ht="43.2" x14ac:dyDescent="0.3">
      <c r="A88" s="30">
        <v>98</v>
      </c>
      <c r="B88" s="30">
        <v>98.99</v>
      </c>
      <c r="C88" s="30" t="s">
        <v>80</v>
      </c>
      <c r="D88" s="31">
        <v>0.4</v>
      </c>
    </row>
    <row r="89" spans="1:4" ht="28.8" x14ac:dyDescent="0.3">
      <c r="A89" s="30">
        <v>99</v>
      </c>
      <c r="B89" s="30">
        <v>99.99</v>
      </c>
      <c r="C89" s="30" t="s">
        <v>81</v>
      </c>
      <c r="D89" s="31">
        <v>0.5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Заетост</vt:lpstr>
      <vt:lpstr>КИД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albena</dc:creator>
  <cp:lastModifiedBy>n.kyoseva</cp:lastModifiedBy>
  <cp:lastPrinted>2018-01-08T14:49:50Z</cp:lastPrinted>
  <dcterms:created xsi:type="dcterms:W3CDTF">2016-06-02T11:09:30Z</dcterms:created>
  <dcterms:modified xsi:type="dcterms:W3CDTF">2026-03-26T14:54:00Z</dcterms:modified>
</cp:coreProperties>
</file>